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0f13178f74975be/CPPCA/CPPCA financial-Accounting/Events Account statement/"/>
    </mc:Choice>
  </mc:AlternateContent>
  <xr:revisionPtr revIDLastSave="1920" documentId="8_{F062E633-9D8D-4AC0-8457-9380A52F398B}" xr6:coauthVersionLast="47" xr6:coauthVersionMax="47" xr10:uidLastSave="{58B24759-86F9-4291-B0F9-F96AE64413BA}"/>
  <bookViews>
    <workbookView minimized="1" xWindow="690" yWindow="690" windowWidth="2400" windowHeight="585" activeTab="3" xr2:uid="{4F7902D5-B655-4F52-B7FD-1E6F3B5925AA}"/>
  </bookViews>
  <sheets>
    <sheet name="Event Account" sheetId="1" r:id="rId1"/>
    <sheet name="Donation Pledges" sheetId="8" r:id="rId2"/>
    <sheet name="Tickets Account" sheetId="3" r:id="rId3"/>
    <sheet name="Nasir Account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8" l="1"/>
  <c r="B5" i="8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7" i="8" s="1"/>
  <c r="B18" i="8" s="1"/>
  <c r="B19" i="8" s="1"/>
  <c r="B20" i="8" s="1"/>
  <c r="B21" i="8" s="1"/>
  <c r="B22" i="8" s="1"/>
  <c r="D23" i="8"/>
  <c r="E8" i="7"/>
  <c r="E10" i="7" s="1"/>
  <c r="C57" i="1"/>
  <c r="D15" i="3"/>
  <c r="E52" i="1"/>
  <c r="C48" i="1"/>
  <c r="C47" i="1"/>
  <c r="C41" i="1"/>
  <c r="C13" i="3"/>
  <c r="C14" i="3"/>
  <c r="C52" i="1" l="1"/>
  <c r="C58" i="1" s="1"/>
  <c r="C59" i="1" s="1"/>
  <c r="G35" i="1"/>
  <c r="F35" i="1"/>
  <c r="C35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l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<sst xmlns="http://schemas.openxmlformats.org/spreadsheetml/2006/main" count="188" uniqueCount="131">
  <si>
    <t>Expenses</t>
  </si>
  <si>
    <t>Item</t>
  </si>
  <si>
    <t>Amount</t>
  </si>
  <si>
    <t>CPPCA Eid Gala Celebration and Fundraising Dinner With Haroon Bacha</t>
  </si>
  <si>
    <t>Collection/Pledges</t>
  </si>
  <si>
    <t>Fazle Majeed</t>
  </si>
  <si>
    <t xml:space="preserve">Nasir Khan </t>
  </si>
  <si>
    <t xml:space="preserve">Ahmad Jan </t>
  </si>
  <si>
    <t>Pledge</t>
  </si>
  <si>
    <t>Wahab Shah</t>
  </si>
  <si>
    <t>Habeeb Gul</t>
  </si>
  <si>
    <t>Ibrar Ahmad</t>
  </si>
  <si>
    <t>Nazo Distribution</t>
  </si>
  <si>
    <t>Paid Cheque</t>
  </si>
  <si>
    <t>Israr Ahmad Nazim</t>
  </si>
  <si>
    <t>Shahzad Ali</t>
  </si>
  <si>
    <t>Dr. Maqsood</t>
  </si>
  <si>
    <t>Tehseen Ullah</t>
  </si>
  <si>
    <t>Paid</t>
  </si>
  <si>
    <t>Junaid Khan</t>
  </si>
  <si>
    <t>Sakhawat Khan</t>
  </si>
  <si>
    <t>paid</t>
  </si>
  <si>
    <t>Muhammad Saddique Khan</t>
  </si>
  <si>
    <t>Faraz Akbar</t>
  </si>
  <si>
    <t>Muhhammad Faizan</t>
  </si>
  <si>
    <t>Pakhtun Council Canada</t>
  </si>
  <si>
    <t>Fakhrul Islam</t>
  </si>
  <si>
    <t>Qaisar Ahmad</t>
  </si>
  <si>
    <t xml:space="preserve">CPPCA Women Wing </t>
  </si>
  <si>
    <t>Shujaat</t>
  </si>
  <si>
    <t>Amit Airi</t>
  </si>
  <si>
    <t>Murad Ali Khan</t>
  </si>
  <si>
    <t>CPPCA Senior wing</t>
  </si>
  <si>
    <t>Total Pledges/Collection</t>
  </si>
  <si>
    <t>Revaj Boutique</t>
  </si>
  <si>
    <t>Etransfer</t>
  </si>
  <si>
    <t>Cheque</t>
  </si>
  <si>
    <t xml:space="preserve">East end </t>
  </si>
  <si>
    <t>Cash</t>
  </si>
  <si>
    <t>Collected</t>
  </si>
  <si>
    <t>Barrister Usman Ali</t>
  </si>
  <si>
    <t>Soghaat Sweets</t>
  </si>
  <si>
    <t>Nasir</t>
  </si>
  <si>
    <t xml:space="preserve">Paid </t>
  </si>
  <si>
    <t>Chq</t>
  </si>
  <si>
    <t>Javed</t>
  </si>
  <si>
    <t xml:space="preserve">Sakhawat Khan </t>
  </si>
  <si>
    <t>No of Tickets</t>
  </si>
  <si>
    <t>Outstanding</t>
  </si>
  <si>
    <t>Divider</t>
  </si>
  <si>
    <t>Online Sale</t>
  </si>
  <si>
    <t>Majid Faisal</t>
  </si>
  <si>
    <t>Etransfered april 18, 2024</t>
  </si>
  <si>
    <t xml:space="preserve">Nasir </t>
  </si>
  <si>
    <t>Sponsors/Guests</t>
  </si>
  <si>
    <t>Etransfered directly to the CPPCA Account</t>
  </si>
  <si>
    <t>Total Tickets</t>
  </si>
  <si>
    <t>Hall Reservatio for 640@40</t>
  </si>
  <si>
    <t>Haroon Bacha Airfaire</t>
  </si>
  <si>
    <t>Haroon Bacha Cash Paid</t>
  </si>
  <si>
    <t>Shaukat &amp; Team &amp; Sound System Patment</t>
  </si>
  <si>
    <t>Javed for Photo Graphy/Recording</t>
  </si>
  <si>
    <t>Projector Charges</t>
  </si>
  <si>
    <t>Tips Security &amp; cook</t>
  </si>
  <si>
    <t>Faizan</t>
  </si>
  <si>
    <t>Gate Sale Cash</t>
  </si>
  <si>
    <t>Gate Sale Crredit/Debt Card Sale</t>
  </si>
  <si>
    <t>Deposited in the account</t>
  </si>
  <si>
    <t>Paid Cash to Shaukat Ustad</t>
  </si>
  <si>
    <t>Paid in Full by Cheque</t>
  </si>
  <si>
    <t>Nasir paid</t>
  </si>
  <si>
    <t>Israr Paid</t>
  </si>
  <si>
    <t>Printing, Tags, Supplies  &amp; Miscellanious</t>
  </si>
  <si>
    <t>Paid Cash by Nasir</t>
  </si>
  <si>
    <t>Paid by Visa Nasir</t>
  </si>
  <si>
    <t>Nasir Paid</t>
  </si>
  <si>
    <t>Tickets Sale</t>
  </si>
  <si>
    <t>Israr paid cash To Shaukat Ustad</t>
  </si>
  <si>
    <t>Total Expenses</t>
  </si>
  <si>
    <t>Total Revenue</t>
  </si>
  <si>
    <t>Stage Decore</t>
  </si>
  <si>
    <t>Net Surplus/Deficit</t>
  </si>
  <si>
    <t>Cash Payment by Nasir</t>
  </si>
  <si>
    <t>Net Deposit in the CPPCA Account</t>
  </si>
  <si>
    <t>Revenue</t>
  </si>
  <si>
    <t>Unpaid, Returned &amp; Wastege</t>
  </si>
  <si>
    <t>Revenue from the Tickets Sale</t>
  </si>
  <si>
    <t>Status of the funds allocation</t>
  </si>
  <si>
    <t>Etransfer to CPPCA CIBC April 16.</t>
  </si>
  <si>
    <t>Etransfer to CPPCA CIBC Account  April 17.</t>
  </si>
  <si>
    <t>Javed Khan</t>
  </si>
  <si>
    <t>Online interact Deposit</t>
  </si>
  <si>
    <t>-</t>
  </si>
  <si>
    <t>Etransferd by the customers</t>
  </si>
  <si>
    <t>Etransfered Deposited in the CIBC account</t>
  </si>
  <si>
    <t>By Israr Ahmad</t>
  </si>
  <si>
    <t>Deposited in the CIBC Acount by Nasir</t>
  </si>
  <si>
    <t>Deposited in the Account $6720</t>
  </si>
  <si>
    <t>Paid for Cash Expenses $9385</t>
  </si>
  <si>
    <t>Direct Deposit</t>
  </si>
  <si>
    <t>Chq Deposit By Nasir</t>
  </si>
  <si>
    <t>Cheq Deposit by Nasir</t>
  </si>
  <si>
    <t>Total Etransfer Received</t>
  </si>
  <si>
    <t>Total Received for Tickets Sale</t>
  </si>
  <si>
    <t>Cash Ticke Sale</t>
  </si>
  <si>
    <t>Pais by Chq to Qaisar Khan</t>
  </si>
  <si>
    <t xml:space="preserve">Nasir - Deposited Chq in CIBC </t>
  </si>
  <si>
    <t>Deposited in CIBC Account</t>
  </si>
  <si>
    <t>Sponsorship</t>
  </si>
  <si>
    <t xml:space="preserve"> CPPCA Contribution</t>
  </si>
  <si>
    <t>Ejaz Ahmed</t>
  </si>
  <si>
    <t>Sadeeq Khan</t>
  </si>
  <si>
    <t>Nasir Khan</t>
  </si>
  <si>
    <t>Gauhar Khan</t>
  </si>
  <si>
    <t>Noor Khan</t>
  </si>
  <si>
    <t>Sufia Majeed</t>
  </si>
  <si>
    <t>Shahzad Khan</t>
  </si>
  <si>
    <t>Abdul Muniam Khan</t>
  </si>
  <si>
    <t>Shahzad Latif</t>
  </si>
  <si>
    <t>Safdar Sultan</t>
  </si>
  <si>
    <t>Layeba Khan</t>
  </si>
  <si>
    <t>Fakhar ul Islam</t>
  </si>
  <si>
    <t>Ibrahim Khan</t>
  </si>
  <si>
    <t>Atta Uddin</t>
  </si>
  <si>
    <t>Received</t>
  </si>
  <si>
    <t>Shujaat Khan</t>
  </si>
  <si>
    <t>Total Donation/ Pledges</t>
  </si>
  <si>
    <t>Ifrah Khan</t>
  </si>
  <si>
    <t>Malang Shah(Shah Jee)</t>
  </si>
  <si>
    <t>Asif Khan</t>
  </si>
  <si>
    <t>Khushseerat 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</si>
</sst>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55E11-06DE-40E3-9525-B440BCAD9CB1}">
  <dimension ref="A3:H59"/>
  <sheetViews>
    <sheetView topLeftCell="A42" workbookViewId="0">
      <selection activeCell="A4" sqref="A4"/>
    </sheetView>
  </sheetViews>
  <sheetFormatPr defaultRowHeight="15" x14ac:dyDescent="0.25"/>
  <cols>
    <col min="2" max="2" width="38.85546875" customWidth="1"/>
    <col min="4" max="4" width="24.42578125" customWidth="1"/>
    <col min="5" max="5" width="10.28515625" customWidth="1"/>
    <col min="6" max="6" width="10.7109375" customWidth="1"/>
    <col min="8" max="8" width="26.140625" customWidth="1"/>
  </cols>
  <sheetData>
    <row r="3" spans="1:7" x14ac:dyDescent="0.25">
      <c r="B3" t="s">
        <v>3</v>
      </c>
      <c r="F3" t="s">
        <v>39</v>
      </c>
    </row>
    <row r="4" spans="1:7" x14ac:dyDescent="0.25">
      <c r="B4" t="s">
        <v>4</v>
      </c>
    </row>
    <row r="5" spans="1:7" x14ac:dyDescent="0.25">
      <c r="F5" t="s">
        <v>18</v>
      </c>
      <c r="G5" t="s">
        <v>48</v>
      </c>
    </row>
    <row r="6" spans="1:7" x14ac:dyDescent="0.25">
      <c r="A6">
        <v>1</v>
      </c>
      <c r="B6" t="s">
        <v>5</v>
      </c>
      <c r="C6">
        <v>2000</v>
      </c>
      <c r="D6" t="s">
        <v>18</v>
      </c>
      <c r="E6" t="s">
        <v>35</v>
      </c>
      <c r="F6">
        <v>2000</v>
      </c>
    </row>
    <row r="7" spans="1:7" x14ac:dyDescent="0.25">
      <c r="A7">
        <f>SUM(A6+1)</f>
        <v>2</v>
      </c>
      <c r="B7" t="s">
        <v>6</v>
      </c>
      <c r="C7">
        <v>1000</v>
      </c>
      <c r="D7" t="s">
        <v>21</v>
      </c>
      <c r="E7" t="s">
        <v>35</v>
      </c>
      <c r="F7">
        <v>1000</v>
      </c>
    </row>
    <row r="8" spans="1:7" x14ac:dyDescent="0.25">
      <c r="A8">
        <f t="shared" ref="A8:A31" si="0">SUM(A7+1)</f>
        <v>3</v>
      </c>
      <c r="B8" t="s">
        <v>12</v>
      </c>
      <c r="C8">
        <v>1000</v>
      </c>
      <c r="D8" t="s">
        <v>13</v>
      </c>
      <c r="E8" t="s">
        <v>36</v>
      </c>
      <c r="F8">
        <v>1000</v>
      </c>
    </row>
    <row r="9" spans="1:7" x14ac:dyDescent="0.25">
      <c r="A9">
        <f t="shared" si="0"/>
        <v>4</v>
      </c>
      <c r="B9" t="s">
        <v>15</v>
      </c>
      <c r="C9">
        <v>1000</v>
      </c>
      <c r="D9" t="s">
        <v>8</v>
      </c>
      <c r="G9">
        <v>1000</v>
      </c>
    </row>
    <row r="10" spans="1:7" x14ac:dyDescent="0.25">
      <c r="A10">
        <f t="shared" si="0"/>
        <v>5</v>
      </c>
      <c r="B10" t="s">
        <v>28</v>
      </c>
      <c r="C10">
        <v>1000</v>
      </c>
      <c r="D10" t="s">
        <v>18</v>
      </c>
      <c r="E10" t="s">
        <v>35</v>
      </c>
      <c r="F10">
        <v>1000</v>
      </c>
    </row>
    <row r="11" spans="1:7" x14ac:dyDescent="0.25">
      <c r="A11">
        <f t="shared" si="0"/>
        <v>6</v>
      </c>
      <c r="B11" t="s">
        <v>25</v>
      </c>
      <c r="C11">
        <v>1000</v>
      </c>
      <c r="D11" t="s">
        <v>8</v>
      </c>
      <c r="G11">
        <v>1000</v>
      </c>
    </row>
    <row r="12" spans="1:7" x14ac:dyDescent="0.25">
      <c r="A12">
        <f t="shared" si="0"/>
        <v>7</v>
      </c>
      <c r="B12" t="s">
        <v>10</v>
      </c>
      <c r="C12">
        <v>500</v>
      </c>
      <c r="D12" t="s">
        <v>18</v>
      </c>
      <c r="E12" t="s">
        <v>35</v>
      </c>
      <c r="F12">
        <v>500</v>
      </c>
    </row>
    <row r="13" spans="1:7" x14ac:dyDescent="0.25">
      <c r="A13">
        <f t="shared" si="0"/>
        <v>8</v>
      </c>
      <c r="B13" t="s">
        <v>11</v>
      </c>
      <c r="C13">
        <v>500</v>
      </c>
      <c r="D13" t="s">
        <v>18</v>
      </c>
      <c r="E13" t="s">
        <v>35</v>
      </c>
      <c r="F13">
        <v>500</v>
      </c>
    </row>
    <row r="14" spans="1:7" x14ac:dyDescent="0.25">
      <c r="A14">
        <f t="shared" si="0"/>
        <v>9</v>
      </c>
      <c r="B14" t="s">
        <v>14</v>
      </c>
      <c r="C14">
        <v>200</v>
      </c>
      <c r="D14" t="s">
        <v>18</v>
      </c>
      <c r="E14" t="s">
        <v>35</v>
      </c>
      <c r="F14">
        <v>200</v>
      </c>
    </row>
    <row r="15" spans="1:7" x14ac:dyDescent="0.25">
      <c r="A15">
        <f t="shared" si="0"/>
        <v>10</v>
      </c>
      <c r="B15" t="s">
        <v>22</v>
      </c>
      <c r="C15">
        <v>500</v>
      </c>
      <c r="D15" t="s">
        <v>18</v>
      </c>
      <c r="E15" t="s">
        <v>35</v>
      </c>
      <c r="F15">
        <v>500</v>
      </c>
    </row>
    <row r="16" spans="1:7" x14ac:dyDescent="0.25">
      <c r="A16">
        <f t="shared" si="0"/>
        <v>11</v>
      </c>
      <c r="B16" t="s">
        <v>9</v>
      </c>
      <c r="C16">
        <v>0</v>
      </c>
      <c r="D16" t="s">
        <v>8</v>
      </c>
      <c r="F16">
        <v>0</v>
      </c>
    </row>
    <row r="17" spans="1:8" x14ac:dyDescent="0.25">
      <c r="A17">
        <f t="shared" si="0"/>
        <v>12</v>
      </c>
      <c r="B17" t="s">
        <v>31</v>
      </c>
      <c r="C17">
        <v>500</v>
      </c>
      <c r="D17" t="s">
        <v>18</v>
      </c>
      <c r="F17">
        <v>500</v>
      </c>
      <c r="H17" t="s">
        <v>107</v>
      </c>
    </row>
    <row r="18" spans="1:8" x14ac:dyDescent="0.25">
      <c r="A18">
        <f t="shared" si="0"/>
        <v>13</v>
      </c>
      <c r="B18" t="s">
        <v>32</v>
      </c>
      <c r="C18">
        <v>300</v>
      </c>
      <c r="D18" t="s">
        <v>18</v>
      </c>
      <c r="E18" t="s">
        <v>38</v>
      </c>
      <c r="F18">
        <v>300</v>
      </c>
    </row>
    <row r="19" spans="1:8" x14ac:dyDescent="0.25">
      <c r="A19">
        <f t="shared" si="0"/>
        <v>14</v>
      </c>
      <c r="B19" t="s">
        <v>37</v>
      </c>
      <c r="C19">
        <v>300</v>
      </c>
      <c r="D19" t="s">
        <v>18</v>
      </c>
      <c r="E19" t="s">
        <v>35</v>
      </c>
      <c r="F19">
        <v>300</v>
      </c>
    </row>
    <row r="20" spans="1:8" x14ac:dyDescent="0.25">
      <c r="A20">
        <f t="shared" si="0"/>
        <v>15</v>
      </c>
      <c r="B20" t="s">
        <v>16</v>
      </c>
      <c r="C20">
        <v>300</v>
      </c>
      <c r="D20" t="s">
        <v>18</v>
      </c>
      <c r="E20" t="s">
        <v>35</v>
      </c>
      <c r="F20">
        <v>300</v>
      </c>
    </row>
    <row r="21" spans="1:8" x14ac:dyDescent="0.25">
      <c r="A21">
        <f t="shared" si="0"/>
        <v>16</v>
      </c>
      <c r="B21" t="s">
        <v>30</v>
      </c>
      <c r="C21">
        <v>250</v>
      </c>
      <c r="D21" t="s">
        <v>18</v>
      </c>
      <c r="E21" t="s">
        <v>35</v>
      </c>
      <c r="F21">
        <v>250</v>
      </c>
    </row>
    <row r="22" spans="1:8" x14ac:dyDescent="0.25">
      <c r="A22">
        <f t="shared" si="0"/>
        <v>17</v>
      </c>
      <c r="B22" t="s">
        <v>7</v>
      </c>
      <c r="C22">
        <v>200</v>
      </c>
      <c r="D22" t="s">
        <v>18</v>
      </c>
      <c r="E22" t="s">
        <v>35</v>
      </c>
      <c r="F22">
        <v>200</v>
      </c>
    </row>
    <row r="23" spans="1:8" x14ac:dyDescent="0.25">
      <c r="A23">
        <f t="shared" si="0"/>
        <v>18</v>
      </c>
      <c r="B23" t="s">
        <v>23</v>
      </c>
      <c r="C23">
        <v>200</v>
      </c>
      <c r="D23" t="s">
        <v>18</v>
      </c>
      <c r="E23" t="s">
        <v>35</v>
      </c>
      <c r="F23">
        <v>200</v>
      </c>
    </row>
    <row r="24" spans="1:8" x14ac:dyDescent="0.25">
      <c r="A24">
        <f t="shared" si="0"/>
        <v>19</v>
      </c>
      <c r="B24" t="s">
        <v>17</v>
      </c>
      <c r="C24">
        <v>200</v>
      </c>
      <c r="D24" t="s">
        <v>18</v>
      </c>
      <c r="E24" t="s">
        <v>35</v>
      </c>
      <c r="F24">
        <v>200</v>
      </c>
    </row>
    <row r="25" spans="1:8" x14ac:dyDescent="0.25">
      <c r="A25">
        <f t="shared" si="0"/>
        <v>20</v>
      </c>
      <c r="B25" t="s">
        <v>26</v>
      </c>
      <c r="C25">
        <v>500</v>
      </c>
      <c r="D25" t="s">
        <v>18</v>
      </c>
      <c r="E25" t="s">
        <v>35</v>
      </c>
      <c r="F25">
        <v>500</v>
      </c>
    </row>
    <row r="26" spans="1:8" x14ac:dyDescent="0.25">
      <c r="A26">
        <f t="shared" si="0"/>
        <v>21</v>
      </c>
      <c r="B26" t="s">
        <v>27</v>
      </c>
      <c r="C26">
        <v>200</v>
      </c>
      <c r="D26" t="s">
        <v>18</v>
      </c>
      <c r="E26" t="s">
        <v>38</v>
      </c>
      <c r="F26">
        <v>200</v>
      </c>
      <c r="H26" t="s">
        <v>42</v>
      </c>
    </row>
    <row r="27" spans="1:8" x14ac:dyDescent="0.25">
      <c r="A27">
        <f t="shared" si="0"/>
        <v>22</v>
      </c>
      <c r="B27" t="s">
        <v>34</v>
      </c>
      <c r="C27">
        <v>0</v>
      </c>
      <c r="D27" t="s">
        <v>8</v>
      </c>
      <c r="F27">
        <v>0</v>
      </c>
    </row>
    <row r="28" spans="1:8" x14ac:dyDescent="0.25">
      <c r="A28">
        <f>SUM(A27+1)</f>
        <v>23</v>
      </c>
      <c r="B28" t="s">
        <v>29</v>
      </c>
      <c r="C28">
        <v>200</v>
      </c>
      <c r="D28" t="s">
        <v>18</v>
      </c>
      <c r="E28" t="s">
        <v>35</v>
      </c>
      <c r="F28">
        <v>200</v>
      </c>
    </row>
    <row r="29" spans="1:8" x14ac:dyDescent="0.25">
      <c r="A29">
        <f t="shared" si="0"/>
        <v>24</v>
      </c>
      <c r="B29" t="s">
        <v>24</v>
      </c>
      <c r="C29">
        <v>100</v>
      </c>
      <c r="D29" t="s">
        <v>18</v>
      </c>
      <c r="E29" t="s">
        <v>35</v>
      </c>
      <c r="F29">
        <v>100</v>
      </c>
    </row>
    <row r="30" spans="1:8" x14ac:dyDescent="0.25">
      <c r="A30">
        <f t="shared" si="0"/>
        <v>25</v>
      </c>
      <c r="B30" t="s">
        <v>19</v>
      </c>
      <c r="C30">
        <v>50</v>
      </c>
      <c r="D30" t="s">
        <v>18</v>
      </c>
      <c r="E30" t="s">
        <v>35</v>
      </c>
      <c r="F30">
        <v>50</v>
      </c>
    </row>
    <row r="31" spans="1:8" x14ac:dyDescent="0.25">
      <c r="A31">
        <f t="shared" si="0"/>
        <v>26</v>
      </c>
      <c r="B31" t="s">
        <v>20</v>
      </c>
      <c r="C31">
        <v>50</v>
      </c>
      <c r="D31" t="s">
        <v>18</v>
      </c>
      <c r="E31" t="s">
        <v>38</v>
      </c>
      <c r="F31">
        <v>50</v>
      </c>
      <c r="H31" t="s">
        <v>42</v>
      </c>
    </row>
    <row r="32" spans="1:8" x14ac:dyDescent="0.25">
      <c r="A32">
        <v>27</v>
      </c>
      <c r="B32" t="s">
        <v>51</v>
      </c>
      <c r="C32">
        <v>0</v>
      </c>
      <c r="F32">
        <v>0</v>
      </c>
      <c r="G32">
        <v>0</v>
      </c>
    </row>
    <row r="33" spans="1:8" x14ac:dyDescent="0.25">
      <c r="A33">
        <v>28</v>
      </c>
      <c r="B33" t="s">
        <v>40</v>
      </c>
      <c r="C33">
        <v>500</v>
      </c>
      <c r="D33" t="s">
        <v>18</v>
      </c>
      <c r="E33" t="s">
        <v>38</v>
      </c>
      <c r="F33">
        <v>500</v>
      </c>
      <c r="H33" t="s">
        <v>106</v>
      </c>
    </row>
    <row r="34" spans="1:8" x14ac:dyDescent="0.25">
      <c r="A34">
        <v>29</v>
      </c>
      <c r="B34" t="s">
        <v>41</v>
      </c>
      <c r="C34">
        <v>1000</v>
      </c>
      <c r="D34" t="s">
        <v>43</v>
      </c>
      <c r="E34" t="s">
        <v>44</v>
      </c>
      <c r="F34">
        <v>1000</v>
      </c>
      <c r="H34" t="s">
        <v>107</v>
      </c>
    </row>
    <row r="35" spans="1:8" x14ac:dyDescent="0.25">
      <c r="A35">
        <v>30</v>
      </c>
      <c r="B35" t="s">
        <v>33</v>
      </c>
      <c r="C35">
        <f>SUM(C4:C34)</f>
        <v>13550</v>
      </c>
      <c r="F35">
        <f>SUM(F4:F34)</f>
        <v>11550</v>
      </c>
      <c r="G35">
        <f>SUM(G4:G34)</f>
        <v>2000</v>
      </c>
    </row>
    <row r="39" spans="1:8" x14ac:dyDescent="0.25">
      <c r="B39" t="s">
        <v>0</v>
      </c>
    </row>
    <row r="40" spans="1:8" x14ac:dyDescent="0.25">
      <c r="B40" t="s">
        <v>1</v>
      </c>
      <c r="C40" t="s">
        <v>2</v>
      </c>
    </row>
    <row r="41" spans="1:8" x14ac:dyDescent="0.25">
      <c r="B41" t="s">
        <v>57</v>
      </c>
      <c r="C41">
        <f>(640*40+500-200)*1.13</f>
        <v>29266.999999999996</v>
      </c>
      <c r="D41" t="s">
        <v>69</v>
      </c>
      <c r="E41" t="s">
        <v>75</v>
      </c>
    </row>
    <row r="42" spans="1:8" x14ac:dyDescent="0.25">
      <c r="B42" t="s">
        <v>58</v>
      </c>
      <c r="C42">
        <v>1995</v>
      </c>
      <c r="D42" t="s">
        <v>105</v>
      </c>
    </row>
    <row r="43" spans="1:8" x14ac:dyDescent="0.25">
      <c r="B43" t="s">
        <v>59</v>
      </c>
      <c r="C43">
        <v>6000</v>
      </c>
      <c r="D43" t="s">
        <v>70</v>
      </c>
      <c r="E43">
        <v>6000</v>
      </c>
    </row>
    <row r="44" spans="1:8" x14ac:dyDescent="0.25">
      <c r="B44" t="s">
        <v>60</v>
      </c>
      <c r="C44">
        <v>5000</v>
      </c>
      <c r="D44" t="s">
        <v>71</v>
      </c>
    </row>
    <row r="45" spans="1:8" x14ac:dyDescent="0.25">
      <c r="B45" t="s">
        <v>72</v>
      </c>
      <c r="C45">
        <v>1020</v>
      </c>
      <c r="D45" t="s">
        <v>73</v>
      </c>
      <c r="E45">
        <v>1020</v>
      </c>
    </row>
    <row r="46" spans="1:8" x14ac:dyDescent="0.25">
      <c r="B46" t="s">
        <v>61</v>
      </c>
      <c r="C46">
        <v>600</v>
      </c>
      <c r="D46" t="s">
        <v>73</v>
      </c>
      <c r="E46">
        <v>600</v>
      </c>
    </row>
    <row r="47" spans="1:8" x14ac:dyDescent="0.25">
      <c r="B47" t="s">
        <v>62</v>
      </c>
      <c r="C47">
        <f>500*1.13</f>
        <v>565</v>
      </c>
      <c r="D47" t="s">
        <v>74</v>
      </c>
      <c r="E47">
        <v>565</v>
      </c>
    </row>
    <row r="48" spans="1:8" x14ac:dyDescent="0.25">
      <c r="B48" t="s">
        <v>49</v>
      </c>
      <c r="C48">
        <f>350*1.13</f>
        <v>395.49999999999994</v>
      </c>
      <c r="D48" t="s">
        <v>73</v>
      </c>
      <c r="E48">
        <v>400</v>
      </c>
    </row>
    <row r="49" spans="2:5" x14ac:dyDescent="0.25">
      <c r="B49" t="s">
        <v>80</v>
      </c>
      <c r="C49">
        <v>500</v>
      </c>
      <c r="D49" t="s">
        <v>73</v>
      </c>
      <c r="E49">
        <v>500</v>
      </c>
    </row>
    <row r="50" spans="2:5" x14ac:dyDescent="0.25">
      <c r="B50" t="s">
        <v>63</v>
      </c>
      <c r="C50">
        <v>300</v>
      </c>
      <c r="D50" t="s">
        <v>73</v>
      </c>
      <c r="E50">
        <v>300</v>
      </c>
    </row>
    <row r="52" spans="2:5" x14ac:dyDescent="0.25">
      <c r="B52" t="s">
        <v>78</v>
      </c>
      <c r="C52">
        <f>SUM(C41:C50)</f>
        <v>45642.5</v>
      </c>
      <c r="E52">
        <f>SUM(E43:E51)</f>
        <v>9385</v>
      </c>
    </row>
    <row r="54" spans="2:5" x14ac:dyDescent="0.25">
      <c r="B54" t="s">
        <v>84</v>
      </c>
    </row>
    <row r="55" spans="2:5" x14ac:dyDescent="0.25">
      <c r="B55" t="s">
        <v>76</v>
      </c>
      <c r="C55">
        <v>28910</v>
      </c>
    </row>
    <row r="56" spans="2:5" x14ac:dyDescent="0.25">
      <c r="B56" t="s">
        <v>108</v>
      </c>
      <c r="C56">
        <v>13550</v>
      </c>
    </row>
    <row r="57" spans="2:5" x14ac:dyDescent="0.25">
      <c r="B57" t="s">
        <v>79</v>
      </c>
      <c r="C57">
        <f>SUM(C55:C56)</f>
        <v>42460</v>
      </c>
    </row>
    <row r="58" spans="2:5" x14ac:dyDescent="0.25">
      <c r="B58" t="s">
        <v>81</v>
      </c>
      <c r="C58">
        <f>SUM(C57-C52)</f>
        <v>-3182.5</v>
      </c>
    </row>
    <row r="59" spans="2:5" x14ac:dyDescent="0.25">
      <c r="B59" t="s">
        <v>109</v>
      </c>
      <c r="C59">
        <f>SUM(C58:C58)</f>
        <v>-3182.5</v>
      </c>
    </row>
  </sheetData>
  <sortState xmlns:xlrd2="http://schemas.microsoft.com/office/spreadsheetml/2017/richdata2" ref="B6:D31">
    <sortCondition descending="1" ref="C6:C3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477A3-4A1C-4D28-B03D-A3996CFA7E92}">
  <dimension ref="B3:F23"/>
  <sheetViews>
    <sheetView workbookViewId="0">
      <selection activeCell="D21" sqref="D21"/>
    </sheetView>
  </sheetViews>
  <sheetFormatPr defaultRowHeight="15" x14ac:dyDescent="0.25"/>
  <cols>
    <col min="3" max="3" width="23.5703125" customWidth="1"/>
    <col min="4" max="4" width="15.140625" customWidth="1"/>
  </cols>
  <sheetData>
    <row r="3" spans="2:6" x14ac:dyDescent="0.25">
      <c r="D3" t="s">
        <v>8</v>
      </c>
      <c r="E3" t="s">
        <v>124</v>
      </c>
    </row>
    <row r="4" spans="2:6" x14ac:dyDescent="0.25">
      <c r="B4">
        <v>1</v>
      </c>
      <c r="C4" t="s">
        <v>110</v>
      </c>
      <c r="D4">
        <v>10000</v>
      </c>
    </row>
    <row r="5" spans="2:6" x14ac:dyDescent="0.25">
      <c r="B5">
        <f>SUM(B4+1)</f>
        <v>2</v>
      </c>
      <c r="C5" t="s">
        <v>111</v>
      </c>
      <c r="D5">
        <v>10000</v>
      </c>
    </row>
    <row r="6" spans="2:6" x14ac:dyDescent="0.25">
      <c r="B6">
        <f t="shared" ref="B6:B22" si="0">SUM(B5+1)</f>
        <v>3</v>
      </c>
      <c r="C6" t="s">
        <v>112</v>
      </c>
      <c r="D6">
        <v>10000</v>
      </c>
      <c r="E6">
        <v>1000</v>
      </c>
      <c r="F6" t="s">
        <v>36</v>
      </c>
    </row>
    <row r="7" spans="2:6" x14ac:dyDescent="0.25">
      <c r="B7">
        <f t="shared" si="0"/>
        <v>4</v>
      </c>
      <c r="C7" t="s">
        <v>113</v>
      </c>
      <c r="D7">
        <v>10000</v>
      </c>
    </row>
    <row r="8" spans="2:6" x14ac:dyDescent="0.25">
      <c r="B8">
        <f t="shared" si="0"/>
        <v>5</v>
      </c>
      <c r="C8" t="s">
        <v>115</v>
      </c>
      <c r="D8">
        <v>2500</v>
      </c>
    </row>
    <row r="9" spans="2:6" x14ac:dyDescent="0.25">
      <c r="B9">
        <f t="shared" si="0"/>
        <v>6</v>
      </c>
      <c r="C9" t="s">
        <v>114</v>
      </c>
      <c r="D9">
        <v>500</v>
      </c>
    </row>
    <row r="10" spans="2:6" x14ac:dyDescent="0.25">
      <c r="B10">
        <f t="shared" si="0"/>
        <v>7</v>
      </c>
      <c r="C10" t="s">
        <v>116</v>
      </c>
      <c r="D10">
        <v>1000</v>
      </c>
    </row>
    <row r="11" spans="2:6" x14ac:dyDescent="0.25">
      <c r="B11">
        <f t="shared" si="0"/>
        <v>8</v>
      </c>
      <c r="C11" t="s">
        <v>121</v>
      </c>
      <c r="D11">
        <v>1000</v>
      </c>
    </row>
    <row r="12" spans="2:6" x14ac:dyDescent="0.25">
      <c r="B12">
        <f t="shared" si="0"/>
        <v>9</v>
      </c>
      <c r="C12" t="s">
        <v>122</v>
      </c>
      <c r="D12">
        <v>1000</v>
      </c>
    </row>
    <row r="13" spans="2:6" x14ac:dyDescent="0.25">
      <c r="B13">
        <f t="shared" si="0"/>
        <v>10</v>
      </c>
      <c r="C13" t="s">
        <v>129</v>
      </c>
      <c r="D13">
        <v>1000</v>
      </c>
    </row>
    <row r="14" spans="2:6" x14ac:dyDescent="0.25">
      <c r="B14">
        <f t="shared" si="0"/>
        <v>11</v>
      </c>
      <c r="C14" t="s">
        <v>123</v>
      </c>
      <c r="D14">
        <v>1000</v>
      </c>
      <c r="E14">
        <v>500</v>
      </c>
      <c r="F14" t="s">
        <v>35</v>
      </c>
    </row>
    <row r="15" spans="2:6" x14ac:dyDescent="0.25">
      <c r="B15">
        <f t="shared" si="0"/>
        <v>12</v>
      </c>
      <c r="C15" t="s">
        <v>125</v>
      </c>
      <c r="D15">
        <v>500</v>
      </c>
    </row>
    <row r="16" spans="2:6" x14ac:dyDescent="0.25">
      <c r="B16">
        <f t="shared" si="0"/>
        <v>13</v>
      </c>
      <c r="C16" t="s">
        <v>117</v>
      </c>
      <c r="D16">
        <v>500</v>
      </c>
    </row>
    <row r="17" spans="2:6" x14ac:dyDescent="0.25">
      <c r="B17">
        <f t="shared" si="0"/>
        <v>14</v>
      </c>
      <c r="C17" t="s">
        <v>118</v>
      </c>
      <c r="D17">
        <v>1000</v>
      </c>
    </row>
    <row r="18" spans="2:6" x14ac:dyDescent="0.25">
      <c r="B18">
        <f t="shared" si="0"/>
        <v>15</v>
      </c>
      <c r="C18" t="s">
        <v>128</v>
      </c>
      <c r="D18">
        <v>1000</v>
      </c>
    </row>
    <row r="19" spans="2:6" x14ac:dyDescent="0.25">
      <c r="B19">
        <f t="shared" si="0"/>
        <v>16</v>
      </c>
      <c r="C19" t="s">
        <v>119</v>
      </c>
      <c r="D19">
        <v>500</v>
      </c>
    </row>
    <row r="20" spans="2:6" x14ac:dyDescent="0.25">
      <c r="B20">
        <f t="shared" si="0"/>
        <v>17</v>
      </c>
      <c r="C20" t="s">
        <v>120</v>
      </c>
      <c r="D20">
        <v>500</v>
      </c>
    </row>
    <row r="21" spans="2:6" x14ac:dyDescent="0.25">
      <c r="B21">
        <f t="shared" si="0"/>
        <v>18</v>
      </c>
      <c r="C21" t="s">
        <v>130</v>
      </c>
      <c r="D21">
        <v>500</v>
      </c>
      <c r="E21">
        <v>500</v>
      </c>
      <c r="F21" t="s">
        <v>36</v>
      </c>
    </row>
    <row r="22" spans="2:6" x14ac:dyDescent="0.25">
      <c r="B22">
        <f t="shared" si="0"/>
        <v>19</v>
      </c>
      <c r="C22" t="s">
        <v>127</v>
      </c>
      <c r="D22">
        <v>500</v>
      </c>
    </row>
    <row r="23" spans="2:6" x14ac:dyDescent="0.25">
      <c r="C23" t="s">
        <v>126</v>
      </c>
      <c r="D23">
        <f>SUM(D4:D22)</f>
        <v>53000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650FC-C675-4AF4-B2A5-D3E25C9FC769}">
  <dimension ref="B1:F15"/>
  <sheetViews>
    <sheetView workbookViewId="0">
      <selection activeCell="D15" sqref="D15"/>
    </sheetView>
  </sheetViews>
  <sheetFormatPr defaultRowHeight="15" x14ac:dyDescent="0.25"/>
  <cols>
    <col min="2" max="2" width="43.28515625" customWidth="1"/>
    <col min="3" max="3" width="12.140625" customWidth="1"/>
    <col min="4" max="4" width="30.140625" customWidth="1"/>
    <col min="5" max="5" width="38.28515625" customWidth="1"/>
    <col min="6" max="6" width="26.85546875" customWidth="1"/>
  </cols>
  <sheetData>
    <row r="1" spans="2:6" x14ac:dyDescent="0.25">
      <c r="C1" t="s">
        <v>47</v>
      </c>
      <c r="D1" t="s">
        <v>86</v>
      </c>
      <c r="E1" t="s">
        <v>87</v>
      </c>
    </row>
    <row r="2" spans="2:6" x14ac:dyDescent="0.25">
      <c r="B2" t="s">
        <v>46</v>
      </c>
      <c r="C2">
        <v>19</v>
      </c>
      <c r="D2">
        <v>950</v>
      </c>
      <c r="E2" t="s">
        <v>88</v>
      </c>
      <c r="F2" t="s">
        <v>20</v>
      </c>
    </row>
    <row r="3" spans="2:6" x14ac:dyDescent="0.25">
      <c r="B3" t="s">
        <v>64</v>
      </c>
      <c r="C3">
        <v>23</v>
      </c>
      <c r="D3">
        <v>1150</v>
      </c>
      <c r="E3" t="s">
        <v>89</v>
      </c>
      <c r="F3" t="s">
        <v>64</v>
      </c>
    </row>
    <row r="4" spans="2:6" x14ac:dyDescent="0.25">
      <c r="B4" t="s">
        <v>45</v>
      </c>
      <c r="C4">
        <v>45</v>
      </c>
      <c r="D4">
        <v>2250</v>
      </c>
      <c r="E4" t="s">
        <v>52</v>
      </c>
      <c r="F4" t="s">
        <v>90</v>
      </c>
    </row>
    <row r="5" spans="2:6" x14ac:dyDescent="0.25">
      <c r="B5" t="s">
        <v>50</v>
      </c>
      <c r="C5">
        <v>11</v>
      </c>
      <c r="D5">
        <v>550</v>
      </c>
      <c r="E5" t="s">
        <v>67</v>
      </c>
      <c r="F5" t="s">
        <v>91</v>
      </c>
    </row>
    <row r="6" spans="2:6" x14ac:dyDescent="0.25">
      <c r="B6" t="s">
        <v>54</v>
      </c>
      <c r="C6">
        <v>40</v>
      </c>
      <c r="D6">
        <v>0</v>
      </c>
      <c r="F6" t="s">
        <v>92</v>
      </c>
    </row>
    <row r="7" spans="2:6" x14ac:dyDescent="0.25">
      <c r="B7" t="s">
        <v>55</v>
      </c>
      <c r="C7">
        <v>10</v>
      </c>
      <c r="D7">
        <v>500</v>
      </c>
      <c r="E7" t="s">
        <v>94</v>
      </c>
      <c r="F7" t="s">
        <v>93</v>
      </c>
    </row>
    <row r="8" spans="2:6" x14ac:dyDescent="0.25">
      <c r="B8" t="s">
        <v>77</v>
      </c>
      <c r="C8">
        <v>100</v>
      </c>
      <c r="D8">
        <v>5000</v>
      </c>
      <c r="E8" t="s">
        <v>68</v>
      </c>
      <c r="F8" t="s">
        <v>95</v>
      </c>
    </row>
    <row r="9" spans="2:6" x14ac:dyDescent="0.25">
      <c r="B9" t="s">
        <v>65</v>
      </c>
      <c r="C9">
        <v>23</v>
      </c>
      <c r="D9">
        <v>1150</v>
      </c>
      <c r="E9" t="s">
        <v>96</v>
      </c>
      <c r="F9" t="s">
        <v>101</v>
      </c>
    </row>
    <row r="10" spans="2:6" x14ac:dyDescent="0.25">
      <c r="B10" t="s">
        <v>66</v>
      </c>
      <c r="C10">
        <v>25</v>
      </c>
      <c r="D10">
        <v>1255</v>
      </c>
      <c r="E10" t="s">
        <v>67</v>
      </c>
      <c r="F10" t="s">
        <v>99</v>
      </c>
    </row>
    <row r="11" spans="2:6" x14ac:dyDescent="0.25">
      <c r="B11" t="s">
        <v>42</v>
      </c>
      <c r="C11">
        <v>325</v>
      </c>
      <c r="D11">
        <v>16105</v>
      </c>
      <c r="E11" t="s">
        <v>98</v>
      </c>
    </row>
    <row r="12" spans="2:6" x14ac:dyDescent="0.25">
      <c r="E12" t="s">
        <v>97</v>
      </c>
      <c r="F12" t="s">
        <v>100</v>
      </c>
    </row>
    <row r="13" spans="2:6" x14ac:dyDescent="0.25">
      <c r="C13">
        <f>SUM(C2:C12)</f>
        <v>621</v>
      </c>
    </row>
    <row r="14" spans="2:6" x14ac:dyDescent="0.25">
      <c r="B14" t="s">
        <v>85</v>
      </c>
      <c r="C14">
        <f>SUM(C15-C13)</f>
        <v>19</v>
      </c>
    </row>
    <row r="15" spans="2:6" x14ac:dyDescent="0.25">
      <c r="B15" t="s">
        <v>56</v>
      </c>
      <c r="C15">
        <v>640</v>
      </c>
      <c r="D15">
        <f>SUM(D2:D11)</f>
        <v>28910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60BBE-186D-448C-A743-27BEEC41525A}">
  <dimension ref="D3:E10"/>
  <sheetViews>
    <sheetView tabSelected="1" topLeftCell="A6" workbookViewId="0">
      <selection activeCell="D6" sqref="D6:E10"/>
    </sheetView>
  </sheetViews>
  <sheetFormatPr defaultRowHeight="15" x14ac:dyDescent="0.25"/>
  <cols>
    <col min="3" max="3" width="14.28515625" customWidth="1"/>
    <col min="4" max="4" width="33.28515625" customWidth="1"/>
    <col min="5" max="5" width="13.7109375" customWidth="1"/>
  </cols>
  <sheetData>
    <row r="3" spans="4:5" x14ac:dyDescent="0.25">
      <c r="D3" t="s">
        <v>53</v>
      </c>
    </row>
    <row r="6" spans="4:5" x14ac:dyDescent="0.25">
      <c r="D6" t="s">
        <v>102</v>
      </c>
      <c r="E6">
        <v>13785</v>
      </c>
    </row>
    <row r="7" spans="4:5" x14ac:dyDescent="0.25">
      <c r="D7" t="s">
        <v>104</v>
      </c>
      <c r="E7">
        <v>2320</v>
      </c>
    </row>
    <row r="8" spans="4:5" x14ac:dyDescent="0.25">
      <c r="D8" t="s">
        <v>103</v>
      </c>
      <c r="E8">
        <f>SUM(E6:E7)</f>
        <v>16105</v>
      </c>
    </row>
    <row r="9" spans="4:5" x14ac:dyDescent="0.25">
      <c r="D9" t="s">
        <v>82</v>
      </c>
      <c r="E9">
        <v>9385</v>
      </c>
    </row>
    <row r="10" spans="4:5" x14ac:dyDescent="0.25">
      <c r="D10" t="s">
        <v>83</v>
      </c>
      <c r="E10">
        <f>SUM(E8-E9)</f>
        <v>6720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Event Account</vt:lpstr>
      <vt:lpstr>Donation Pledges</vt:lpstr>
      <vt:lpstr>Tickets Account</vt:lpstr>
      <vt:lpstr>Nasir Account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Nasir Khan</dc:creator>
  <cp:lastModifiedBy>Nasir Khan</cp:lastModifiedBy>
  <dcterms:created xsi:type="dcterms:W3CDTF">2024-01-01T05:06:07Z</dcterms:created>
  <dcterms:modified xsi:type="dcterms:W3CDTF">2024-05-13T03:54:20Z</dcterms:modified>
</cp:coreProperties>
</file>